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55" yWindow="315" windowWidth="10365" windowHeight="13635" tabRatio="188" activeTab="0"/>
  </bookViews>
  <sheets>
    <sheet name="PAYMENT" sheetId="1" r:id="rId1"/>
  </sheets>
  <definedNames>
    <definedName name="begin">'PAYMENT'!$G$8</definedName>
    <definedName name="DATA">'PAYMENT'!$A$3:$G$23</definedName>
    <definedName name="HOME">'PAYMENT'!$G$23</definedName>
    <definedName name="INP1">'PAYMENT'!#REF!</definedName>
    <definedName name="_xlnm.Print_Area" localSheetId="0">'PAYMENT'!$A$3:$I$39</definedName>
    <definedName name="Save_Area">'PAYMENT'!$T$1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<sst xmlns="http://schemas.openxmlformats.org/spreadsheetml/2006/main" count="28" uniqueCount="15">
  <si>
    <t>PRINCIPAL AMOUNT</t>
  </si>
  <si>
    <t>EFFECTIVE INTEREST RATE</t>
  </si>
  <si>
    <t>YEARS OF LOAN</t>
  </si>
  <si>
    <t>PAYMENT ANNUAL</t>
  </si>
  <si>
    <t>.</t>
  </si>
  <si>
    <t>PAYMENT SEMI-ANNUAL</t>
  </si>
  <si>
    <t>PAYMENT QUARTERLY</t>
  </si>
  <si>
    <t>PAYMENT MONTHLY</t>
  </si>
  <si>
    <t>COST OF LOAN</t>
  </si>
  <si>
    <t>YEARS TO REACH CAPITAL GOAL</t>
  </si>
  <si>
    <t>PAYMENTS</t>
  </si>
  <si>
    <t>ACCUMULATION GOAL</t>
  </si>
  <si>
    <t>AMOUNT TO SAVE MONTHLY</t>
  </si>
  <si>
    <t>While all data is deemed 100% accurate, results are not guaranteed.</t>
  </si>
  <si>
    <t>Note: This isn't financial, legal, or tax advise.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</si>
</sst>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\.d\.yy"/>
    <numFmt numFmtId="165" formatCode="d\.mmm\.yy"/>
    <numFmt numFmtId="166" formatCode="d\.mmm"/>
    <numFmt numFmtId="167" formatCode="mmm\.yy"/>
    <numFmt numFmtId="168" formatCode="m\.d\.yy\ h:mm"/>
    <numFmt numFmtId="169" formatCode="0.000"/>
  </numFmts>
  <fonts count="20">
    <font>
      <sz val="10"/>
      <name val="Times"/>
      <family val="0"/>
    </font>
    <font>
      <sz val="8"/>
      <name val="Times"/>
      <family val="0"/>
    </font>
    <font>
      <i/>
      <sz val="10"/>
      <name val="Times"/>
      <family val="0"/>
    </font>
    <font>
      <b/>
      <sz val="14"/>
      <name val="Times"/>
      <family val="0"/>
    </font>
    <font>
      <sz val="10"/>
      <name val="Helv"/>
      <family val="0"/>
    </font>
    <font>
      <b/>
      <sz val="10"/>
      <color indexed="10"/>
      <name val="Times"/>
      <family val="0"/>
    </font>
    <font>
      <b/>
      <sz val="10"/>
      <color indexed="12"/>
      <name val="Times"/>
      <family val="0"/>
    </font>
    <font>
      <sz val="9"/>
      <name val="Times"/>
      <family val="0"/>
    </font>
    <font>
      <i/>
      <sz val="10"/>
      <color indexed="56"/>
      <name val="Times"/>
      <family val="0"/>
    </font>
    <font>
      <b/>
      <sz val="12"/>
      <color indexed="10"/>
      <name val="Times"/>
      <family val="0"/>
    </font>
    <font>
      <sz val="10"/>
      <color indexed="56"/>
      <name val="Times"/>
      <family val="0"/>
    </font>
    <font>
      <b/>
      <sz val="12"/>
      <color indexed="56"/>
      <name val="Times"/>
      <family val="0"/>
    </font>
    <font>
      <b/>
      <sz val="26"/>
      <color indexed="21"/>
      <name val="Times"/>
      <family val="0"/>
    </font>
    <font>
      <b/>
      <i/>
      <sz val="10"/>
      <color indexed="56"/>
      <name val="Times"/>
      <family val="0"/>
    </font>
    <font>
      <sz val="10"/>
      <color indexed="18"/>
      <name val="Times"/>
      <family val="0"/>
    </font>
    <font>
      <i/>
      <sz val="8"/>
      <color indexed="12"/>
      <name val="Times"/>
      <family val="0"/>
    </font>
    <font>
      <sz val="10"/>
      <name val="Arial"/>
      <family val="2"/>
    </font>
    <font>
      <sz val="10"/>
      <color indexed="17"/>
      <name val="Arial"/>
      <family val="2"/>
    </font>
    <font>
      <b/>
      <sz val="10"/>
      <color indexed="17"/>
      <name val="Times"/>
      <family val="0"/>
    </font>
    <font>
      <sz val="10"/>
      <color indexed="17"/>
      <name val="Times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1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Border="1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5" fontId="0" fillId="0" borderId="5" xfId="0" applyNumberFormat="1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left"/>
    </xf>
    <xf numFmtId="0" fontId="0" fillId="0" borderId="6" xfId="0" applyBorder="1" applyAlignment="1">
      <alignment horizontal="left"/>
    </xf>
    <xf numFmtId="164" fontId="0" fillId="0" borderId="0" xfId="0" applyNumberFormat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fill"/>
    </xf>
    <xf numFmtId="0" fontId="6" fillId="0" borderId="0" xfId="0" applyFont="1" applyBorder="1" applyAlignment="1" applyProtection="1">
      <alignment/>
      <protection locked="0"/>
    </xf>
    <xf numFmtId="7" fontId="5" fillId="0" borderId="0" xfId="0" applyNumberFormat="1" applyFont="1" applyBorder="1" applyAlignment="1">
      <alignment/>
    </xf>
    <xf numFmtId="0" fontId="0" fillId="2" borderId="0" xfId="0" applyFill="1" applyAlignment="1">
      <alignment/>
    </xf>
    <xf numFmtId="5" fontId="0" fillId="2" borderId="0" xfId="0" applyNumberFormat="1" applyFill="1" applyAlignment="1">
      <alignment/>
    </xf>
    <xf numFmtId="0" fontId="7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fill"/>
    </xf>
    <xf numFmtId="0" fontId="9" fillId="0" borderId="0" xfId="0" applyFont="1" applyBorder="1" applyAlignment="1">
      <alignment horizontal="left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5" fillId="0" borderId="0" xfId="0" applyFont="1" applyBorder="1" applyAlignment="1">
      <alignment/>
    </xf>
    <xf numFmtId="0" fontId="0" fillId="0" borderId="0" xfId="0" applyAlignment="1" applyProtection="1">
      <alignment/>
      <protection locked="0"/>
    </xf>
    <xf numFmtId="0" fontId="13" fillId="0" borderId="0" xfId="0" applyFont="1" applyBorder="1" applyAlignment="1">
      <alignment horizontal="left"/>
    </xf>
    <xf numFmtId="0" fontId="13" fillId="0" borderId="0" xfId="0" applyFont="1" applyBorder="1" applyAlignment="1">
      <alignment/>
    </xf>
    <xf numFmtId="7" fontId="0" fillId="0" borderId="0" xfId="0" applyNumberFormat="1" applyAlignment="1">
      <alignment/>
    </xf>
    <xf numFmtId="0" fontId="5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5" fontId="18" fillId="0" borderId="0" xfId="0" applyNumberFormat="1" applyFont="1" applyBorder="1" applyAlignment="1" applyProtection="1">
      <alignment/>
      <protection locked="0"/>
    </xf>
    <xf numFmtId="0" fontId="19" fillId="0" borderId="0" xfId="0" applyFont="1" applyBorder="1" applyAlignment="1">
      <alignment/>
    </xf>
    <xf numFmtId="0" fontId="18" fillId="0" borderId="0" xfId="0" applyFont="1" applyBorder="1" applyAlignment="1">
      <alignment/>
    </xf>
    <xf numFmtId="10" fontId="18" fillId="0" borderId="0" xfId="0" applyNumberFormat="1" applyFont="1" applyBorder="1" applyAlignment="1" applyProtection="1">
      <alignment/>
      <protection locked="0"/>
    </xf>
    <xf numFmtId="0" fontId="18" fillId="0" borderId="0" xfId="0" applyFont="1" applyBorder="1" applyAlignment="1" applyProtection="1">
      <alignment/>
      <protection locked="0"/>
    </xf>
  </cellXfs>
  <cellStyles count="4">
    <cellStyle name="Normal" xfId="0"/>
    <cellStyle name="Comma" xfId="15"/>
    <cellStyle name="Currency" xfId="16"/>
    <cellStyle name="Percent" xfId="1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142875</xdr:colOff>
      <xdr:row>3</xdr:row>
      <xdr:rowOff>9525</xdr:rowOff>
    </xdr:from>
    <xdr:to>
      <xdr:col>7</xdr:col>
      <xdr:colOff>123825</xdr:colOff>
      <xdr:row>4</xdr:row>
      <xdr:rowOff>85725</xdr:rowOff>
    </xdr:to>
    <xdr:sp>
      <xdr:nvSpPr>
        <xdr:cNvPr id="1" name="AutoShape 40"/>
        <xdr:cNvSpPr>
          <a:spLocks/>
        </xdr:cNvSpPr>
      </xdr:nvSpPr>
      <xdr:spPr>
        <a:xfrm>
          <a:off x="504825" y="704850"/>
          <a:ext cx="5772150" cy="304800"/>
        </a:xfrm>
        <a:custGeom>
          <a:pathLst>
            <a:path h="225" w="887">
              <a:moveTo>
                <a:pt x="797" y="75"/>
              </a:moveTo>
              <a:lnTo>
                <a:pt x="797" y="0"/>
              </a:lnTo>
              <a:lnTo>
                <a:pt x="887" y="120"/>
              </a:lnTo>
              <a:lnTo>
                <a:pt x="797" y="225"/>
              </a:lnTo>
              <a:lnTo>
                <a:pt x="797" y="150"/>
              </a:lnTo>
              <a:lnTo>
                <a:pt x="0" y="150"/>
              </a:lnTo>
              <a:lnTo>
                <a:pt x="0" y="75"/>
              </a:lnTo>
              <a:lnTo>
                <a:pt x="797" y="75"/>
              </a:lnTo>
              <a:close/>
            </a:path>
          </a:pathLst>
        </a:custGeom>
        <a:solidFill>
          <a:srgbClr val="C0C0C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66675</xdr:colOff>
      <xdr:row>2</xdr:row>
      <xdr:rowOff>123825</xdr:rowOff>
    </xdr:from>
    <xdr:to>
      <xdr:col>7</xdr:col>
      <xdr:colOff>47625</xdr:colOff>
      <xdr:row>4</xdr:row>
      <xdr:rowOff>38100</xdr:rowOff>
    </xdr:to>
    <xdr:sp>
      <xdr:nvSpPr>
        <xdr:cNvPr id="2" name="AutoShape 33"/>
        <xdr:cNvSpPr>
          <a:spLocks/>
        </xdr:cNvSpPr>
      </xdr:nvSpPr>
      <xdr:spPr>
        <a:xfrm>
          <a:off x="428625" y="657225"/>
          <a:ext cx="5772150" cy="304800"/>
        </a:xfrm>
        <a:custGeom>
          <a:pathLst>
            <a:path h="225" w="887">
              <a:moveTo>
                <a:pt x="797" y="75"/>
              </a:moveTo>
              <a:lnTo>
                <a:pt x="797" y="0"/>
              </a:lnTo>
              <a:lnTo>
                <a:pt x="887" y="120"/>
              </a:lnTo>
              <a:lnTo>
                <a:pt x="797" y="225"/>
              </a:lnTo>
              <a:lnTo>
                <a:pt x="797" y="150"/>
              </a:lnTo>
              <a:lnTo>
                <a:pt x="0" y="150"/>
              </a:lnTo>
              <a:lnTo>
                <a:pt x="0" y="75"/>
              </a:lnTo>
              <a:lnTo>
                <a:pt x="797" y="75"/>
              </a:lnTo>
              <a:close/>
            </a:path>
          </a:pathLst>
        </a:custGeom>
        <a:solidFill>
          <a:srgbClr val="008080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"/>
              <a:ea typeface="Times"/>
              <a:cs typeface="Times"/>
            </a:rPr>
            <a:t/>
          </a:r>
        </a:p>
      </xdr:txBody>
    </xdr:sp>
    <xdr:clientData/>
  </xdr:twoCellAnchor>
  <xdr:twoCellAnchor>
    <xdr:from>
      <xdr:col>1</xdr:col>
      <xdr:colOff>419100</xdr:colOff>
      <xdr:row>2</xdr:row>
      <xdr:rowOff>47625</xdr:rowOff>
    </xdr:from>
    <xdr:to>
      <xdr:col>2</xdr:col>
      <xdr:colOff>1076325</xdr:colOff>
      <xdr:row>4</xdr:row>
      <xdr:rowOff>85725</xdr:rowOff>
    </xdr:to>
    <xdr:sp>
      <xdr:nvSpPr>
        <xdr:cNvPr id="3" name="TextBox 39"/>
        <xdr:cNvSpPr txBox="1">
          <a:spLocks noChangeArrowheads="1"/>
        </xdr:cNvSpPr>
      </xdr:nvSpPr>
      <xdr:spPr>
        <a:xfrm>
          <a:off x="781050" y="581025"/>
          <a:ext cx="1828800" cy="428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600" b="1" i="0" u="none" baseline="0">
              <a:solidFill>
                <a:srgbClr val="008080"/>
              </a:solidFill>
              <a:latin typeface="Times"/>
              <a:ea typeface="Times"/>
              <a:cs typeface="Times"/>
            </a:rPr>
            <a:t>Cash Flow</a:t>
          </a:r>
        </a:p>
      </xdr:txBody>
    </xdr:sp>
    <xdr:clientData/>
  </xdr:twoCellAnchor>
  <xdr:oneCellAnchor>
    <xdr:from>
      <xdr:col>2</xdr:col>
      <xdr:colOff>1352550</xdr:colOff>
      <xdr:row>8</xdr:row>
      <xdr:rowOff>9525</xdr:rowOff>
    </xdr:from>
    <xdr:ext cx="1276350" cy="200025"/>
    <xdr:sp>
      <xdr:nvSpPr>
        <xdr:cNvPr id="4" name="TextBox 44"/>
        <xdr:cNvSpPr txBox="1">
          <a:spLocks noChangeArrowheads="1"/>
        </xdr:cNvSpPr>
      </xdr:nvSpPr>
      <xdr:spPr>
        <a:xfrm>
          <a:off x="2886075" y="1581150"/>
          <a:ext cx="12763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Input to </a:t>
          </a:r>
          <a:r>
            <a:rPr lang="en-US" cap="none" sz="1000" b="0" i="0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green</a:t>
          </a:r>
          <a:r>
            <a:rPr lang="en-US" cap="none" sz="1000" b="0" i="0" u="none" baseline="0">
              <a:latin typeface="Arial"/>
              <a:ea typeface="Arial"/>
              <a:cs typeface="Arial"/>
            </a:rPr>
            <a:t> cells</a:t>
          </a:r>
        </a:p>
      </xdr:txBody>
    </xdr:sp>
    <xdr:clientData fPrintsWithSheet="0"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T58"/>
  <sheetViews>
    <sheetView showGridLines="0" showRowColHeaders="0" tabSelected="1" defaultGridColor="0" colorId="12" workbookViewId="0" topLeftCell="A1">
      <selection activeCell="G8" sqref="G8"/>
    </sheetView>
  </sheetViews>
  <sheetFormatPr defaultColWidth="9.00390625" defaultRowHeight="12.75"/>
  <cols>
    <col min="1" max="1" width="4.75390625" style="0" customWidth="1"/>
    <col min="2" max="2" width="15.375" style="0" customWidth="1"/>
    <col min="3" max="3" width="18.00390625" style="0" customWidth="1"/>
    <col min="4" max="4" width="13.00390625" style="0" customWidth="1"/>
    <col min="6" max="6" width="2.375" style="0" customWidth="1"/>
    <col min="7" max="7" width="18.25390625" style="0" customWidth="1"/>
    <col min="8" max="8" width="6.75390625" style="0" customWidth="1"/>
    <col min="9" max="9" width="2.375" style="0" customWidth="1"/>
    <col min="10" max="10" width="9.375" style="0" customWidth="1"/>
    <col min="11" max="11" width="10.25390625" style="0" customWidth="1"/>
    <col min="12" max="12" width="7.375" style="0" customWidth="1"/>
    <col min="16" max="16" width="11.375" style="0" customWidth="1"/>
    <col min="17" max="17" width="8.00390625" style="0" customWidth="1"/>
    <col min="20" max="20" width="7.00390625" style="0" customWidth="1"/>
    <col min="22" max="22" width="4.75390625" style="0" customWidth="1"/>
  </cols>
  <sheetData>
    <row r="1" spans="1:20" ht="28.5" customHeight="1">
      <c r="A1" s="37"/>
      <c r="T1" s="31"/>
    </row>
    <row r="2" ht="13.5" customHeight="1"/>
    <row r="3" spans="1:8" ht="12.75">
      <c r="A3" s="1"/>
      <c r="B3" s="2"/>
      <c r="C3" s="2"/>
      <c r="D3" s="2"/>
      <c r="E3" s="2"/>
      <c r="F3" s="2"/>
      <c r="G3" s="2"/>
      <c r="H3" s="3"/>
    </row>
    <row r="4" spans="1:9" ht="18">
      <c r="A4" s="4"/>
      <c r="B4" s="16"/>
      <c r="C4" s="15"/>
      <c r="D4" s="15"/>
      <c r="E4" s="15"/>
      <c r="F4" s="15"/>
      <c r="G4" s="15"/>
      <c r="H4" s="5"/>
      <c r="I4" s="21"/>
    </row>
    <row r="5" spans="1:9" ht="12.75">
      <c r="A5" s="4"/>
      <c r="B5" s="10"/>
      <c r="C5" s="10"/>
      <c r="D5" s="10"/>
      <c r="E5" s="10"/>
      <c r="F5" s="10"/>
      <c r="G5" s="10"/>
      <c r="H5" s="5"/>
      <c r="I5" s="21"/>
    </row>
    <row r="6" spans="1:9" ht="12.75">
      <c r="A6" s="4"/>
      <c r="B6" s="15"/>
      <c r="C6" s="15"/>
      <c r="D6" s="15"/>
      <c r="E6" s="15"/>
      <c r="F6" s="15"/>
      <c r="G6" s="15"/>
      <c r="H6" s="5"/>
      <c r="I6" s="21"/>
    </row>
    <row r="7" spans="1:9" ht="12.75">
      <c r="A7" s="4"/>
      <c r="B7" s="15"/>
      <c r="C7" s="15"/>
      <c r="D7" s="15"/>
      <c r="E7" s="15"/>
      <c r="F7" s="15"/>
      <c r="G7" s="15"/>
      <c r="H7" s="5"/>
      <c r="I7" s="21"/>
    </row>
    <row r="8" spans="1:9" ht="12.75">
      <c r="A8" s="6"/>
      <c r="B8" s="32" t="s">
        <v>0</v>
      </c>
      <c r="C8" s="17"/>
      <c r="D8" s="18"/>
      <c r="E8" s="18"/>
      <c r="F8" s="18"/>
      <c r="G8" s="38">
        <v>250000</v>
      </c>
      <c r="H8" s="5"/>
      <c r="I8" s="21"/>
    </row>
    <row r="9" spans="1:9" ht="12.75">
      <c r="A9" s="4"/>
      <c r="B9" s="33"/>
      <c r="D9" s="15"/>
      <c r="E9" s="15"/>
      <c r="F9" s="15"/>
      <c r="G9" s="39"/>
      <c r="H9" s="5"/>
      <c r="I9" s="21"/>
    </row>
    <row r="10" spans="1:9" ht="12.75">
      <c r="A10" s="4"/>
      <c r="B10" s="33"/>
      <c r="C10" s="15"/>
      <c r="D10" s="15"/>
      <c r="E10" s="15"/>
      <c r="F10" s="15"/>
      <c r="G10" s="40"/>
      <c r="H10" s="5"/>
      <c r="I10" s="21"/>
    </row>
    <row r="11" spans="1:9" ht="12.75">
      <c r="A11" s="6"/>
      <c r="B11" s="32" t="s">
        <v>1</v>
      </c>
      <c r="C11" s="17"/>
      <c r="D11" s="17"/>
      <c r="E11" s="18"/>
      <c r="F11" s="18"/>
      <c r="G11" s="41">
        <v>0.065</v>
      </c>
      <c r="H11" s="5"/>
      <c r="I11" s="21"/>
    </row>
    <row r="12" spans="1:9" ht="12.75">
      <c r="A12" s="4"/>
      <c r="B12" s="33"/>
      <c r="C12" s="15"/>
      <c r="D12" s="15"/>
      <c r="E12" s="15"/>
      <c r="F12" s="15"/>
      <c r="G12" s="40"/>
      <c r="H12" s="5"/>
      <c r="I12" s="21"/>
    </row>
    <row r="13" spans="1:9" ht="12.75">
      <c r="A13" s="4"/>
      <c r="B13" s="33"/>
      <c r="D13" s="15"/>
      <c r="E13" s="15"/>
      <c r="F13" s="15"/>
      <c r="G13" s="40"/>
      <c r="H13" s="5"/>
      <c r="I13" s="21"/>
    </row>
    <row r="14" spans="1:9" ht="12.75">
      <c r="A14" s="6"/>
      <c r="B14" s="32" t="s">
        <v>2</v>
      </c>
      <c r="C14" s="15"/>
      <c r="D14" s="15"/>
      <c r="E14" s="18"/>
      <c r="F14" s="18"/>
      <c r="G14" s="42">
        <v>30</v>
      </c>
      <c r="H14" s="5"/>
      <c r="I14" s="21"/>
    </row>
    <row r="15" spans="1:9" ht="12.75">
      <c r="A15" s="6"/>
      <c r="B15" s="32"/>
      <c r="C15" s="15"/>
      <c r="D15" s="15"/>
      <c r="E15" s="18"/>
      <c r="F15" s="18"/>
      <c r="G15" s="19"/>
      <c r="H15" s="5"/>
      <c r="I15" s="21"/>
    </row>
    <row r="16" spans="1:9" ht="12.75">
      <c r="A16" s="6"/>
      <c r="B16" s="24"/>
      <c r="C16" s="15"/>
      <c r="D16" s="15"/>
      <c r="E16" s="18"/>
      <c r="F16" s="18"/>
      <c r="G16" s="19"/>
      <c r="H16" s="5"/>
      <c r="I16" s="21"/>
    </row>
    <row r="17" spans="1:9" ht="15">
      <c r="A17" s="4"/>
      <c r="B17" s="27" t="s">
        <v>10</v>
      </c>
      <c r="C17" s="15"/>
      <c r="D17" s="15"/>
      <c r="E17" s="15"/>
      <c r="F17" s="15"/>
      <c r="H17" s="5"/>
      <c r="I17" s="21"/>
    </row>
    <row r="18" spans="1:9" ht="12.75">
      <c r="A18" s="4"/>
      <c r="B18" s="25" t="s">
        <v>7</v>
      </c>
      <c r="C18" s="25"/>
      <c r="D18" s="26" t="s">
        <v>4</v>
      </c>
      <c r="E18" s="26"/>
      <c r="F18" s="26"/>
      <c r="G18" s="20">
        <f>IF(G14=0,0,PMT((G11/12),(G14*12),-G8))</f>
        <v>1580.170058732415</v>
      </c>
      <c r="H18" s="5"/>
      <c r="I18" s="21"/>
    </row>
    <row r="19" spans="1:9" ht="12.75">
      <c r="A19" s="4"/>
      <c r="B19" s="25" t="s">
        <v>6</v>
      </c>
      <c r="C19" s="25"/>
      <c r="D19" s="26" t="s">
        <v>4</v>
      </c>
      <c r="E19" s="26"/>
      <c r="F19" s="26"/>
      <c r="G19" s="20">
        <f>IF(G14=0,0,PMT((G11/4),(G14*4),-G8))</f>
        <v>4748.805261141323</v>
      </c>
      <c r="H19" s="9"/>
      <c r="I19" s="22"/>
    </row>
    <row r="20" spans="1:9" ht="12.75">
      <c r="A20" s="4"/>
      <c r="B20" s="25" t="s">
        <v>5</v>
      </c>
      <c r="C20" s="25"/>
      <c r="D20" s="26" t="s">
        <v>4</v>
      </c>
      <c r="E20" s="26"/>
      <c r="F20" s="26"/>
      <c r="G20" s="20">
        <f>IF(G14=0,0,PMT((G11/2),(G14*2),-G8))</f>
        <v>9522.483199075408</v>
      </c>
      <c r="H20" s="5"/>
      <c r="I20" s="21"/>
    </row>
    <row r="21" spans="1:9" ht="12.75">
      <c r="A21" s="4"/>
      <c r="B21" s="25" t="s">
        <v>3</v>
      </c>
      <c r="C21" s="25"/>
      <c r="D21" s="26" t="s">
        <v>4</v>
      </c>
      <c r="E21" s="26"/>
      <c r="F21" s="26"/>
      <c r="G21" s="20">
        <f>IF(G14=0,0,PMT(G11,G14,-G8))</f>
        <v>19144.360561477657</v>
      </c>
      <c r="H21" s="5"/>
      <c r="I21" s="21"/>
    </row>
    <row r="22" spans="1:9" ht="12.75">
      <c r="A22" s="4"/>
      <c r="B22" s="25"/>
      <c r="C22" s="25"/>
      <c r="D22" s="26"/>
      <c r="E22" s="26"/>
      <c r="F22" s="26"/>
      <c r="G22" s="20"/>
      <c r="H22" s="5"/>
      <c r="I22" s="21"/>
    </row>
    <row r="23" spans="1:9" ht="12.75">
      <c r="A23" s="4"/>
      <c r="H23" s="5"/>
      <c r="I23" s="21"/>
    </row>
    <row r="24" spans="1:9" ht="15">
      <c r="A24" s="4"/>
      <c r="B24" s="27" t="s">
        <v>8</v>
      </c>
      <c r="H24" s="5"/>
      <c r="I24" s="21"/>
    </row>
    <row r="25" spans="1:9" ht="12.75">
      <c r="A25" s="4"/>
      <c r="B25" s="25" t="s">
        <v>7</v>
      </c>
      <c r="C25" s="25"/>
      <c r="D25" s="26" t="s">
        <v>4</v>
      </c>
      <c r="E25" s="26"/>
      <c r="F25" s="26"/>
      <c r="G25" s="20">
        <f>(G18*12)*G14</f>
        <v>568861.2211436694</v>
      </c>
      <c r="H25" s="5"/>
      <c r="I25" s="21"/>
    </row>
    <row r="26" spans="1:9" ht="12.75">
      <c r="A26" s="6"/>
      <c r="B26" s="25" t="s">
        <v>6</v>
      </c>
      <c r="C26" s="25"/>
      <c r="D26" s="26" t="s">
        <v>4</v>
      </c>
      <c r="E26" s="26"/>
      <c r="F26" s="26"/>
      <c r="G26" s="20">
        <f>(G19*4)*G14</f>
        <v>569856.6313369587</v>
      </c>
      <c r="H26" s="5"/>
      <c r="I26" s="21"/>
    </row>
    <row r="27" spans="1:9" ht="12.75">
      <c r="A27" s="6"/>
      <c r="B27" s="25" t="s">
        <v>5</v>
      </c>
      <c r="C27" s="25"/>
      <c r="D27" s="26" t="s">
        <v>4</v>
      </c>
      <c r="E27" s="26"/>
      <c r="F27" s="26"/>
      <c r="G27" s="20">
        <f>(G20*2)*G14</f>
        <v>571348.9919445245</v>
      </c>
      <c r="H27" s="5"/>
      <c r="I27" s="21"/>
    </row>
    <row r="28" spans="1:9" ht="12.75">
      <c r="A28" s="4"/>
      <c r="B28" s="25" t="s">
        <v>3</v>
      </c>
      <c r="C28" s="25"/>
      <c r="D28" s="26" t="s">
        <v>4</v>
      </c>
      <c r="E28" s="26"/>
      <c r="F28" s="26"/>
      <c r="G28" s="20">
        <f>G21*G14</f>
        <v>574330.8168443297</v>
      </c>
      <c r="H28" s="5"/>
      <c r="I28" s="21"/>
    </row>
    <row r="29" spans="1:11" ht="12.75">
      <c r="A29" s="6"/>
      <c r="H29" s="5"/>
      <c r="I29" s="21"/>
      <c r="K29" s="34"/>
    </row>
    <row r="30" spans="1:9" ht="12.75">
      <c r="A30" s="4"/>
      <c r="H30" s="5"/>
      <c r="I30" s="21"/>
    </row>
    <row r="31" spans="1:9" ht="15">
      <c r="A31" s="6"/>
      <c r="B31" s="29" t="s">
        <v>11</v>
      </c>
      <c r="C31" s="29"/>
      <c r="D31" s="28"/>
      <c r="E31" s="28"/>
      <c r="F31" s="28"/>
      <c r="G31" s="28"/>
      <c r="H31" s="5"/>
      <c r="I31" s="21"/>
    </row>
    <row r="32" spans="1:9" ht="12.75">
      <c r="A32" s="4"/>
      <c r="B32" s="24" t="s">
        <v>9</v>
      </c>
      <c r="C32" s="17"/>
      <c r="D32" s="18" t="s">
        <v>4</v>
      </c>
      <c r="E32" s="18"/>
      <c r="F32" s="18"/>
      <c r="G32" s="35">
        <f>G14</f>
        <v>30</v>
      </c>
      <c r="H32" s="5"/>
      <c r="I32" s="21"/>
    </row>
    <row r="33" spans="1:9" ht="12.75">
      <c r="A33" s="4"/>
      <c r="B33" s="30" t="s">
        <v>12</v>
      </c>
      <c r="C33" s="30"/>
      <c r="D33" s="26" t="s">
        <v>4</v>
      </c>
      <c r="E33" s="26"/>
      <c r="F33" s="26"/>
      <c r="G33" s="20">
        <f>IF(G32=0,0,PMT((G11/12),(G32*12),0,G8))</f>
        <v>-226.00339206574836</v>
      </c>
      <c r="H33" s="5"/>
      <c r="I33" s="21"/>
    </row>
    <row r="34" spans="1:9" ht="12.75">
      <c r="A34" s="4"/>
      <c r="H34" s="5"/>
      <c r="I34" s="21"/>
    </row>
    <row r="35" spans="1:9" ht="12.75">
      <c r="A35" s="4"/>
      <c r="H35" s="5"/>
      <c r="I35" s="21"/>
    </row>
    <row r="36" spans="1:9" ht="12.75">
      <c r="A36" s="4"/>
      <c r="B36" s="15"/>
      <c r="C36" s="17"/>
      <c r="D36" s="17"/>
      <c r="E36" s="15"/>
      <c r="F36" s="15"/>
      <c r="G36" s="15"/>
      <c r="H36" s="5"/>
      <c r="I36" s="21"/>
    </row>
    <row r="37" spans="1:14" ht="12.75">
      <c r="A37" s="4"/>
      <c r="B37" s="15"/>
      <c r="C37" s="15"/>
      <c r="D37" s="15"/>
      <c r="E37" s="15"/>
      <c r="F37" s="15"/>
      <c r="G37" s="15"/>
      <c r="H37" s="5"/>
      <c r="I37" s="21"/>
      <c r="N37" s="8"/>
    </row>
    <row r="38" spans="1:14" ht="12.75">
      <c r="A38" s="12"/>
      <c r="B38" s="13"/>
      <c r="C38" s="10"/>
      <c r="D38" s="10"/>
      <c r="E38" s="10"/>
      <c r="F38" s="10"/>
      <c r="G38" s="10"/>
      <c r="H38" s="11"/>
      <c r="I38" s="21"/>
      <c r="N38" s="8"/>
    </row>
    <row r="39" spans="2:14" ht="12.75">
      <c r="B39" s="21"/>
      <c r="C39" s="21"/>
      <c r="D39" s="21"/>
      <c r="E39" s="21"/>
      <c r="F39" s="21"/>
      <c r="G39" s="21"/>
      <c r="H39" s="21"/>
      <c r="I39" s="21"/>
      <c r="N39" s="8"/>
    </row>
    <row r="40" spans="14:16" ht="12.75">
      <c r="N40" s="8"/>
      <c r="P40" s="14"/>
    </row>
    <row r="41" ht="12.75">
      <c r="N41" s="7"/>
    </row>
    <row r="42" ht="12.75">
      <c r="N42" s="7"/>
    </row>
    <row r="47" ht="12.75">
      <c r="N47" s="7"/>
    </row>
    <row r="52" ht="12.75">
      <c r="B52" s="36" t="s">
        <v>14</v>
      </c>
    </row>
    <row r="53" ht="12.75">
      <c r="B53" s="36" t="s">
        <v>13</v>
      </c>
    </row>
    <row r="57" ht="12.75">
      <c r="B57" s="23"/>
    </row>
    <row r="58" ht="12.75">
      <c r="B58" s="23"/>
    </row>
  </sheetData>
  <sheetProtection password="CF42" sheet="1" objects="1" scenarios="1"/>
  <printOptions/>
  <pageMargins left="1.19" right="0.84" top="1.41" bottom="1.3" header="0.5" footer="0.69"/>
  <pageSetup orientation="portrait" r:id="rId4"/>
  <headerFooter alignWithMargins="0">
    <oddFooter>&amp;L&amp;"Eurostile,Italic"&amp;D&amp;C&amp;"Eurostile,Italic"&amp;11Harvey Insurance Resources ... Quality at all levels, service at all times&amp;R&amp;"Eurostile,Regular"&amp;7&amp;F</oddFooter>
  </headerFooter>
  <drawing r:id="rId3"/>
  <legacyDrawing r:id="rId2"/>
  <oleObjects>
    <oleObject progId="MS_ClipArt_Gallery" shapeId="18966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>Joel Harvey</Manager>
  <Company>HIRMemphis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Payment</dc:title>
  <dc:subject>Loan Payment Caculator</dc:subject>
  <dc:creator>Joel Harvey</dc:creator>
  <cp:keywords>Payment</cp:keywords>
  <dc:description>© Copyright 2007, HIR.  All rights reserved.
A simple fill in the blank form to arrive at the cost of financing based on the number of payment modes you ran.</dc:description>
  <cp:lastModifiedBy>Joel Harvey</cp:lastModifiedBy>
  <cp:lastPrinted>2007-02-21T08:17:53Z</cp:lastPrinted>
  <dcterms:modified xsi:type="dcterms:W3CDTF">2007-02-24T09:33:43Z</dcterms:modified>
  <cp:category>Finance</cp:category>
  <cp:version/>
  <cp:contentType/>
  <cp:contentStatus/>
</cp:coreProperties>
</file>